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sub\Desktop\"/>
    </mc:Choice>
  </mc:AlternateContent>
  <xr:revisionPtr revIDLastSave="0" documentId="8_{6818B482-044F-4764-A2DB-C4A32AFA2C87}" xr6:coauthVersionLast="47" xr6:coauthVersionMax="47" xr10:uidLastSave="{00000000-0000-0000-0000-000000000000}"/>
  <bookViews>
    <workbookView xWindow="-108" yWindow="-108" windowWidth="23256" windowHeight="12576" xr2:uid="{EB02C3E1-E49C-42C1-B954-5937BF115713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9" i="1" l="1"/>
  <c r="V51" i="1" s="1"/>
  <c r="U49" i="1"/>
  <c r="U51" i="1" s="1"/>
  <c r="T49" i="1"/>
  <c r="T51" i="1" s="1"/>
  <c r="S49" i="1"/>
  <c r="S51" i="1" s="1"/>
  <c r="R49" i="1"/>
  <c r="R51" i="1" s="1"/>
  <c r="Q49" i="1"/>
  <c r="Q51" i="1" s="1"/>
  <c r="P49" i="1"/>
  <c r="P51" i="1" s="1"/>
  <c r="O49" i="1"/>
  <c r="O51" i="1" s="1"/>
  <c r="N49" i="1"/>
  <c r="N51" i="1" s="1"/>
  <c r="M49" i="1"/>
  <c r="M51" i="1" s="1"/>
  <c r="L49" i="1"/>
  <c r="K49" i="1"/>
  <c r="K51" i="1" s="1"/>
  <c r="J49" i="1"/>
  <c r="J51" i="1" s="1"/>
  <c r="I49" i="1"/>
  <c r="L51" i="1" s="1"/>
  <c r="H49" i="1"/>
  <c r="H50" i="1" s="1"/>
  <c r="G49" i="1"/>
  <c r="G50" i="1" s="1"/>
  <c r="F49" i="1"/>
  <c r="F50" i="1" s="1"/>
  <c r="E49" i="1"/>
  <c r="E50" i="1" s="1"/>
  <c r="C49" i="1"/>
  <c r="A49" i="1"/>
  <c r="Z48" i="1"/>
  <c r="V48" i="1"/>
  <c r="U48" i="1"/>
  <c r="T48" i="1"/>
  <c r="R48" i="1"/>
  <c r="J48" i="1"/>
  <c r="Z47" i="1"/>
  <c r="W47" i="1"/>
  <c r="X47" i="1" s="1"/>
  <c r="D47" i="1"/>
  <c r="D48" i="1" s="1"/>
  <c r="Z46" i="1"/>
  <c r="D46" i="1"/>
  <c r="AA46" i="1" s="1"/>
  <c r="Z45" i="1"/>
  <c r="W45" i="1"/>
  <c r="X45" i="1" s="1"/>
  <c r="D45" i="1"/>
  <c r="AA45" i="1" s="1"/>
  <c r="Z44" i="1"/>
  <c r="D44" i="1"/>
  <c r="AA44" i="1" s="1"/>
  <c r="Z43" i="1"/>
  <c r="W43" i="1"/>
  <c r="X43" i="1" s="1"/>
  <c r="D43" i="1"/>
  <c r="AA43" i="1" s="1"/>
  <c r="Z42" i="1"/>
  <c r="D42" i="1"/>
  <c r="AA42" i="1" s="1"/>
  <c r="Z41" i="1"/>
  <c r="W41" i="1"/>
  <c r="X41" i="1" s="1"/>
  <c r="D41" i="1"/>
  <c r="AA41" i="1" s="1"/>
  <c r="Z40" i="1"/>
  <c r="D40" i="1"/>
  <c r="AA40" i="1" s="1"/>
  <c r="Z39" i="1"/>
  <c r="W39" i="1"/>
  <c r="X39" i="1" s="1"/>
  <c r="D39" i="1"/>
  <c r="AA39" i="1" s="1"/>
  <c r="Z38" i="1"/>
  <c r="D38" i="1"/>
  <c r="AA38" i="1" s="1"/>
  <c r="Z37" i="1"/>
  <c r="W37" i="1"/>
  <c r="X37" i="1" s="1"/>
  <c r="D37" i="1"/>
  <c r="AA37" i="1" s="1"/>
  <c r="Z36" i="1"/>
  <c r="D36" i="1"/>
  <c r="AA36" i="1" s="1"/>
  <c r="Z35" i="1"/>
  <c r="W35" i="1"/>
  <c r="X35" i="1" s="1"/>
  <c r="D35" i="1"/>
  <c r="AA35" i="1" s="1"/>
  <c r="Z34" i="1"/>
  <c r="D34" i="1"/>
  <c r="AA34" i="1" s="1"/>
  <c r="Z33" i="1"/>
  <c r="W33" i="1"/>
  <c r="X33" i="1" s="1"/>
  <c r="D33" i="1"/>
  <c r="AA33" i="1" s="1"/>
  <c r="Z32" i="1"/>
  <c r="D32" i="1"/>
  <c r="AA32" i="1" s="1"/>
  <c r="Z31" i="1"/>
  <c r="W31" i="1"/>
  <c r="X31" i="1" s="1"/>
  <c r="D31" i="1"/>
  <c r="AA31" i="1" s="1"/>
  <c r="Z30" i="1"/>
  <c r="D30" i="1"/>
  <c r="AA30" i="1" s="1"/>
  <c r="Z29" i="1"/>
  <c r="W29" i="1"/>
  <c r="X29" i="1" s="1"/>
  <c r="D29" i="1"/>
  <c r="AA29" i="1" s="1"/>
  <c r="Z28" i="1"/>
  <c r="D28" i="1"/>
  <c r="AA28" i="1" s="1"/>
  <c r="Z27" i="1"/>
  <c r="W27" i="1"/>
  <c r="X27" i="1" s="1"/>
  <c r="D27" i="1"/>
  <c r="AA27" i="1" s="1"/>
  <c r="Z26" i="1"/>
  <c r="D26" i="1"/>
  <c r="AA26" i="1" s="1"/>
  <c r="Z25" i="1"/>
  <c r="W25" i="1"/>
  <c r="X25" i="1" s="1"/>
  <c r="D25" i="1"/>
  <c r="AA25" i="1" s="1"/>
  <c r="Z24" i="1"/>
  <c r="D24" i="1"/>
  <c r="AA24" i="1" s="1"/>
  <c r="Z23" i="1"/>
  <c r="W23" i="1"/>
  <c r="X23" i="1" s="1"/>
  <c r="D23" i="1"/>
  <c r="AA23" i="1" s="1"/>
  <c r="Z22" i="1"/>
  <c r="D22" i="1"/>
  <c r="AA22" i="1" s="1"/>
  <c r="Z21" i="1"/>
  <c r="W21" i="1"/>
  <c r="X21" i="1" s="1"/>
  <c r="D21" i="1"/>
  <c r="AA21" i="1" s="1"/>
  <c r="Z20" i="1"/>
  <c r="D20" i="1"/>
  <c r="AA20" i="1" s="1"/>
  <c r="Z19" i="1"/>
  <c r="W19" i="1"/>
  <c r="X19" i="1" s="1"/>
  <c r="D19" i="1"/>
  <c r="AA19" i="1" s="1"/>
  <c r="Z18" i="1"/>
  <c r="D18" i="1"/>
  <c r="AA18" i="1" s="1"/>
  <c r="Z17" i="1"/>
  <c r="W17" i="1"/>
  <c r="X17" i="1" s="1"/>
  <c r="D17" i="1"/>
  <c r="AA17" i="1" s="1"/>
  <c r="Z16" i="1"/>
  <c r="D16" i="1"/>
  <c r="AA16" i="1" s="1"/>
  <c r="Z15" i="1"/>
  <c r="W15" i="1"/>
  <c r="X15" i="1" s="1"/>
  <c r="D15" i="1"/>
  <c r="AA15" i="1" s="1"/>
  <c r="Z14" i="1"/>
  <c r="D14" i="1"/>
  <c r="AA14" i="1" s="1"/>
  <c r="Z13" i="1"/>
  <c r="W13" i="1"/>
  <c r="X13" i="1" s="1"/>
  <c r="D13" i="1"/>
  <c r="AA13" i="1" s="1"/>
  <c r="Z12" i="1"/>
  <c r="D12" i="1"/>
  <c r="AA12" i="1" s="1"/>
  <c r="Z11" i="1"/>
  <c r="W11" i="1"/>
  <c r="X11" i="1" s="1"/>
  <c r="D11" i="1"/>
  <c r="AA11" i="1" s="1"/>
  <c r="Z10" i="1"/>
  <c r="D10" i="1"/>
  <c r="AA10" i="1" s="1"/>
  <c r="Z9" i="1"/>
  <c r="W9" i="1"/>
  <c r="X9" i="1" s="1"/>
  <c r="D9" i="1"/>
  <c r="AA9" i="1" s="1"/>
  <c r="Z8" i="1"/>
  <c r="I8" i="1"/>
  <c r="D8" i="1"/>
  <c r="AA8" i="1" s="1"/>
  <c r="AA7" i="1"/>
  <c r="Z7" i="1"/>
  <c r="X7" i="1"/>
  <c r="W7" i="1"/>
  <c r="D7" i="1"/>
  <c r="D49" i="1" s="1"/>
  <c r="D50" i="1" s="1"/>
  <c r="B4" i="1"/>
  <c r="I50" i="1" l="1"/>
  <c r="W49" i="1"/>
  <c r="X49" i="1" s="1"/>
  <c r="AA47" i="1"/>
</calcChain>
</file>

<file path=xl/sharedStrings.xml><?xml version="1.0" encoding="utf-8"?>
<sst xmlns="http://schemas.openxmlformats.org/spreadsheetml/2006/main" count="68" uniqueCount="47">
  <si>
    <t>Nombre d'électeurs
Inscrits</t>
  </si>
  <si>
    <t>Absententions</t>
  </si>
  <si>
    <t>Nombre de votants
 (enveloppes et Bulletins
sans enveloppes trouvés dans les urnes)</t>
  </si>
  <si>
    <t>Nombre d'émargements</t>
  </si>
  <si>
    <t>Nombre de bulletins blancs</t>
  </si>
  <si>
    <t>Nombre de bulletins et enveloppes annulés</t>
  </si>
  <si>
    <t>Exprimés</t>
  </si>
  <si>
    <t>1
Mme HAI 
Nadia</t>
  </si>
  <si>
    <t>2
M. BORIE
Jacques</t>
  </si>
  <si>
    <t>3
M. ABOUHAMDA
Fouad</t>
  </si>
  <si>
    <t>4
Mme DIDIERJEAN
Christèle</t>
  </si>
  <si>
    <t>5
Mme JOMBART
Christiane</t>
  </si>
  <si>
    <t>6
Mme FORTIN 
Emmanuelle</t>
  </si>
  <si>
    <t>7
Mme CHRISTOPHOUL
Michèle</t>
  </si>
  <si>
    <t>8
Mme KATUSEVANAKO
Rithe</t>
  </si>
  <si>
    <t>9
M. BROSSE 
Laurent</t>
  </si>
  <si>
    <t>10
M. KAYA
Ali</t>
  </si>
  <si>
    <t>11
M. PLANCOULAINE
Pierre</t>
  </si>
  <si>
    <t>12
M. VINCENT
Rémi</t>
  </si>
  <si>
    <t>13
M. Janvier Frédéric</t>
  </si>
  <si>
    <t>Proc</t>
  </si>
  <si>
    <t>EXP</t>
  </si>
  <si>
    <t>Diff Exp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</si>
  <si>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</si>
  <si>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</si>
  <si>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</si>
  <si>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</si>
  <si>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</si>
  <si>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</si>
  <si>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</si>
  <si>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</si>
  <si>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</si>
  <si>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</si>
  <si>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</si>
  <si>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</si>
  <si>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</si>
  <si>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</si>
  <si>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</si>
  <si>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</si>
  <si>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</si>
  <si>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</si>
  <si>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</si>
  <si>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</si>
  <si>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</si>
  <si>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TOT.</t>
  </si>
  <si>
    <t>%</t>
  </si>
  <si>
    <t>Suffrages exprimés par candidats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</si>
</sst>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_F"/>
    <numFmt numFmtId="165" formatCode="0.0%"/>
    <numFmt numFmtId="167" formatCode="_-* #,##0\ _F_-;\-* #,##0\ _F_-;_-* &quot;-&quot;??\ _F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4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name val="Comic Sans MS"/>
      <family val="4"/>
    </font>
    <font>
      <b/>
      <i/>
      <sz val="18"/>
      <name val="Arial"/>
      <family val="2"/>
    </font>
    <font>
      <b/>
      <i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3" borderId="10" xfId="0" applyFont="1" applyFill="1" applyBorder="1" applyAlignment="1">
      <alignment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Alignment="1">
      <alignment horizontal="center"/>
    </xf>
    <xf numFmtId="165" fontId="13" fillId="0" borderId="13" xfId="2" applyNumberFormat="1" applyFont="1" applyBorder="1" applyAlignment="1">
      <alignment horizontal="center"/>
    </xf>
    <xf numFmtId="165" fontId="14" fillId="0" borderId="17" xfId="2" applyNumberFormat="1" applyFont="1" applyBorder="1" applyAlignment="1">
      <alignment horizontal="right" vertical="center"/>
    </xf>
    <xf numFmtId="165" fontId="15" fillId="0" borderId="14" xfId="2" applyNumberFormat="1" applyFont="1" applyBorder="1" applyAlignment="1">
      <alignment horizontal="center"/>
    </xf>
    <xf numFmtId="165" fontId="14" fillId="0" borderId="18" xfId="2" applyNumberFormat="1" applyFont="1" applyBorder="1" applyAlignment="1">
      <alignment horizontal="center" vertical="center"/>
    </xf>
    <xf numFmtId="165" fontId="14" fillId="0" borderId="0" xfId="2" applyNumberFormat="1" applyFont="1"/>
    <xf numFmtId="165" fontId="13" fillId="0" borderId="13" xfId="2" applyNumberFormat="1" applyFont="1" applyFill="1" applyBorder="1" applyAlignment="1">
      <alignment horizontal="center"/>
    </xf>
    <xf numFmtId="165" fontId="13" fillId="0" borderId="0" xfId="2" applyNumberFormat="1" applyFont="1"/>
    <xf numFmtId="0" fontId="9" fillId="5" borderId="13" xfId="0" applyFont="1" applyFill="1" applyBorder="1" applyAlignment="1">
      <alignment horizontal="center"/>
    </xf>
    <xf numFmtId="3" fontId="10" fillId="6" borderId="14" xfId="0" applyNumberFormat="1" applyFont="1" applyFill="1" applyBorder="1" applyAlignment="1">
      <alignment horizontal="center"/>
    </xf>
    <xf numFmtId="164" fontId="6" fillId="6" borderId="14" xfId="0" applyNumberFormat="1" applyFont="1" applyFill="1" applyBorder="1" applyAlignment="1">
      <alignment horizontal="right" vertical="center"/>
    </xf>
    <xf numFmtId="3" fontId="10" fillId="6" borderId="14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/>
    </xf>
    <xf numFmtId="165" fontId="14" fillId="6" borderId="14" xfId="2" applyNumberFormat="1" applyFont="1" applyFill="1" applyBorder="1" applyAlignment="1">
      <alignment horizontal="right" vertical="center"/>
    </xf>
    <xf numFmtId="165" fontId="15" fillId="6" borderId="14" xfId="2" applyNumberFormat="1" applyFont="1" applyFill="1" applyBorder="1" applyAlignment="1">
      <alignment horizontal="center" vertical="center"/>
    </xf>
    <xf numFmtId="165" fontId="14" fillId="6" borderId="18" xfId="2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14" fillId="0" borderId="14" xfId="2" applyNumberFormat="1" applyFont="1" applyBorder="1" applyAlignment="1">
      <alignment horizontal="right" vertical="center"/>
    </xf>
    <xf numFmtId="3" fontId="10" fillId="7" borderId="14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65" fontId="15" fillId="7" borderId="14" xfId="2" applyNumberFormat="1" applyFont="1" applyFill="1" applyBorder="1" applyAlignment="1">
      <alignment horizontal="center"/>
    </xf>
    <xf numFmtId="165" fontId="14" fillId="6" borderId="18" xfId="2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165" fontId="15" fillId="0" borderId="14" xfId="2" applyNumberFormat="1" applyFont="1" applyFill="1" applyBorder="1" applyAlignment="1">
      <alignment horizontal="center"/>
    </xf>
    <xf numFmtId="165" fontId="14" fillId="8" borderId="18" xfId="2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right" vertical="center"/>
    </xf>
    <xf numFmtId="0" fontId="6" fillId="9" borderId="0" xfId="0" applyFont="1" applyFill="1" applyAlignment="1">
      <alignment horizontal="center" vertical="center"/>
    </xf>
    <xf numFmtId="165" fontId="14" fillId="6" borderId="19" xfId="2" applyNumberFormat="1" applyFont="1" applyFill="1" applyBorder="1" applyAlignment="1">
      <alignment horizontal="center" vertical="center"/>
    </xf>
    <xf numFmtId="165" fontId="17" fillId="10" borderId="19" xfId="2" applyNumberFormat="1" applyFont="1" applyFill="1" applyBorder="1" applyAlignment="1">
      <alignment horizontal="center"/>
    </xf>
    <xf numFmtId="164" fontId="6" fillId="6" borderId="17" xfId="0" applyNumberFormat="1" applyFont="1" applyFill="1" applyBorder="1" applyAlignment="1">
      <alignment horizontal="right" vertical="center"/>
    </xf>
    <xf numFmtId="165" fontId="14" fillId="6" borderId="17" xfId="2" applyNumberFormat="1" applyFont="1" applyFill="1" applyBorder="1" applyAlignment="1">
      <alignment horizontal="right" vertical="center"/>
    </xf>
    <xf numFmtId="165" fontId="15" fillId="0" borderId="20" xfId="2" applyNumberFormat="1" applyFont="1" applyBorder="1" applyAlignment="1">
      <alignment horizontal="center"/>
    </xf>
    <xf numFmtId="165" fontId="14" fillId="0" borderId="19" xfId="2" applyNumberFormat="1" applyFont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67" fontId="6" fillId="0" borderId="22" xfId="1" applyNumberFormat="1" applyFont="1" applyBorder="1" applyAlignment="1">
      <alignment horizontal="right" vertical="center"/>
    </xf>
    <xf numFmtId="167" fontId="6" fillId="0" borderId="2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/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left"/>
    </xf>
  </cellXfs>
  <cellStyles count="4">
    <cellStyle name="Milliers" xfId="1" builtinId="3"/>
    <cellStyle name="Normal" xfId="0" builtinId="0"/>
    <cellStyle name="Normal 3" xfId="3" xr:uid="{29C5B909-A8C7-484B-AA15-A11B727E8FA1}"/>
    <cellStyle name="Pourcentage" xfId="2" builtinId="5"/>
  </cellStyles>
  <dxfs count="3">
    <dxf>
      <fill>
        <patternFill>
          <bgColor rgb="FF92D050"/>
        </patternFill>
      </fill>
    </dxf>
    <dxf>
      <fill>
        <patternFill>
          <bgColor rgb="FFFFD757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57406324482782E-2"/>
          <c:y val="2.2058660930129287E-2"/>
          <c:w val="0.95704734796462276"/>
          <c:h val="0.9379088233759180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>
                  <a:alpha val="99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BDA9-4B9C-BC09-3976C1AD1B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DA9-4B9C-BC09-3976C1AD1B23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4-BDA9-4B9C-BC09-3976C1AD1B2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6-BDA9-4B9C-BC09-3976C1AD1B23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BDA9-4B9C-BC09-3976C1AD1B23}"/>
              </c:ext>
            </c:extLst>
          </c:dPt>
          <c:dLbls>
            <c:dLbl>
              <c:idx val="0"/>
              <c:layout>
                <c:manualLayout>
                  <c:x val="-0.17764284258763166"/>
                  <c:y val="8.3690761244052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9-4B9C-BC09-3976C1AD1B23}"/>
                </c:ext>
              </c:extLst>
            </c:dLbl>
            <c:dLbl>
              <c:idx val="1"/>
              <c:layout>
                <c:manualLayout>
                  <c:x val="-9.7585171107617968E-2"/>
                  <c:y val="3.7745802636106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9-4B9C-BC09-3976C1AD1B23}"/>
                </c:ext>
              </c:extLst>
            </c:dLbl>
            <c:dLbl>
              <c:idx val="2"/>
              <c:layout>
                <c:manualLayout>
                  <c:x val="0.28789080521815252"/>
                  <c:y val="-0.33640528211964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9-4B9C-BC09-3976C1AD1B23}"/>
                </c:ext>
              </c:extLst>
            </c:dLbl>
            <c:dLbl>
              <c:idx val="3"/>
              <c:layout>
                <c:manualLayout>
                  <c:x val="0.19718579131779287"/>
                  <c:y val="0.155586180299346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9-4B9C-BC09-3976C1AD1B23}"/>
                </c:ext>
              </c:extLst>
            </c:dLbl>
            <c:dLbl>
              <c:idx val="4"/>
              <c:layout>
                <c:manualLayout>
                  <c:x val="8.5176399703776884E-2"/>
                  <c:y val="4.1002856179972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A9-4B9C-BC09-3976C1AD1B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[1]Résultat!$J$5:$V$5</c:f>
              <c:strCache>
                <c:ptCount val="13"/>
                <c:pt idx="0">
                  <c:v>1
Mme HAI 
Nadia</c:v>
                </c:pt>
                <c:pt idx="1">
                  <c:v>2
M. BORIE
Jacques</c:v>
                </c:pt>
                <c:pt idx="2">
                  <c:v>3
M. ABOUHAMDA
Fouad</c:v>
                </c:pt>
                <c:pt idx="3">
                  <c:v>4
Mme DIDIERJEAN
Christèle</c:v>
                </c:pt>
                <c:pt idx="4">
                  <c:v>5
Mme JOMBART
Christiane</c:v>
                </c:pt>
                <c:pt idx="5">
                  <c:v>6
Mme FORTIN 
Emmanuelle</c:v>
                </c:pt>
                <c:pt idx="6">
                  <c:v>7
Mme CHRISTOPHOUL
Michèle</c:v>
                </c:pt>
                <c:pt idx="7">
                  <c:v>8
Mme KATUSEVANAKO
Rithe</c:v>
                </c:pt>
                <c:pt idx="8">
                  <c:v>9
M. BROSSE 
Laurent</c:v>
                </c:pt>
                <c:pt idx="9">
                  <c:v>10
M. KAYA
Ali</c:v>
                </c:pt>
                <c:pt idx="10">
                  <c:v>11
M. PLANCOULAINE
Pierre</c:v>
                </c:pt>
                <c:pt idx="11">
                  <c:v>12
M. VINCENT
Rémi</c:v>
                </c:pt>
                <c:pt idx="12">
                  <c:v>13
M. Janvier Frédéric</c:v>
                </c:pt>
              </c:strCache>
            </c:strRef>
          </c:cat>
          <c:val>
            <c:numRef>
              <c:f>[1]Résultat!$J$49:$V$49</c:f>
              <c:numCache>
                <c:formatCode>_-* #\ ##0\ _F_-;\-* #\ ##0\ _F_-;_-* "-"??\ _F_-;_-@_-</c:formatCode>
                <c:ptCount val="13"/>
                <c:pt idx="0">
                  <c:v>2436</c:v>
                </c:pt>
                <c:pt idx="1">
                  <c:v>366</c:v>
                </c:pt>
                <c:pt idx="2">
                  <c:v>151</c:v>
                </c:pt>
                <c:pt idx="3">
                  <c:v>405</c:v>
                </c:pt>
                <c:pt idx="4">
                  <c:v>50</c:v>
                </c:pt>
                <c:pt idx="5">
                  <c:v>1421</c:v>
                </c:pt>
                <c:pt idx="6">
                  <c:v>3638</c:v>
                </c:pt>
                <c:pt idx="7">
                  <c:v>95</c:v>
                </c:pt>
                <c:pt idx="8">
                  <c:v>2630</c:v>
                </c:pt>
                <c:pt idx="9">
                  <c:v>88</c:v>
                </c:pt>
                <c:pt idx="10">
                  <c:v>145</c:v>
                </c:pt>
                <c:pt idx="11">
                  <c:v>53</c:v>
                </c:pt>
                <c:pt idx="1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A9-4B9C-BC09-3976C1AD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1066800</xdr:colOff>
      <xdr:row>3</xdr:row>
      <xdr:rowOff>124691</xdr:rowOff>
    </xdr:from>
    <xdr:to>
      <xdr:col>19</xdr:col>
      <xdr:colOff>1504950</xdr:colOff>
      <xdr:row>3</xdr:row>
      <xdr:rowOff>726671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1405322-9346-4A6A-8BF2-AFEA612A6423}"/>
            </a:ext>
          </a:extLst>
        </xdr:cNvPr>
        <xdr:cNvSpPr>
          <a:spLocks noChangeArrowheads="1"/>
        </xdr:cNvSpPr>
      </xdr:nvSpPr>
      <xdr:spPr bwMode="auto">
        <a:xfrm>
          <a:off x="6256020" y="627611"/>
          <a:ext cx="23381970" cy="6019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RESULTATS PAR BUREAU LEGISLATIVES 1ER TOUR</a:t>
          </a:r>
        </a:p>
      </xdr:txBody>
    </xdr:sp>
    <xdr:clientData/>
  </xdr:twoCellAnchor>
  <xdr:twoCellAnchor>
    <xdr:from>
      <xdr:col>2</xdr:col>
      <xdr:colOff>809625</xdr:colOff>
      <xdr:row>66</xdr:row>
      <xdr:rowOff>66675</xdr:rowOff>
    </xdr:from>
    <xdr:to>
      <xdr:col>21</xdr:col>
      <xdr:colOff>1009650</xdr:colOff>
      <xdr:row>100</xdr:row>
      <xdr:rowOff>66675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E930324D-96EC-48B9-A227-AAC2DAC30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gislatives%202022%2001er%20tour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"/>
    </sheetNames>
    <sheetDataSet>
      <sheetData sheetId="0">
        <row r="5">
          <cell r="J5" t="str">
            <v>1
Mme HAI 
Nadia</v>
          </cell>
          <cell r="K5" t="str">
            <v>2
M. BORIE
Jacques</v>
          </cell>
          <cell r="L5" t="str">
            <v>3
M. ABOUHAMDA
Fouad</v>
          </cell>
          <cell r="M5" t="str">
            <v>4
Mme DIDIERJEAN
Christèle</v>
          </cell>
          <cell r="N5" t="str">
            <v>5
Mme JOMBART
Christiane</v>
          </cell>
          <cell r="O5" t="str">
            <v>6
Mme FORTIN 
Emmanuelle</v>
          </cell>
          <cell r="P5" t="str">
            <v>7
Mme CHRISTOPHOUL
Michèle</v>
          </cell>
          <cell r="Q5" t="str">
            <v>8
Mme KATUSEVANAKO
Rithe</v>
          </cell>
          <cell r="R5" t="str">
            <v>9
M. BROSSE 
Laurent</v>
          </cell>
          <cell r="S5" t="str">
            <v>10
M. KAYA
Ali</v>
          </cell>
          <cell r="T5" t="str">
            <v>11
M. PLANCOULAINE
Pierre</v>
          </cell>
          <cell r="U5" t="str">
            <v>12
M. VINCENT
Rémi</v>
          </cell>
          <cell r="V5" t="str">
            <v>13
M. Janvier Frédéric</v>
          </cell>
        </row>
        <row r="49">
          <cell r="J49">
            <v>2436</v>
          </cell>
          <cell r="K49">
            <v>366</v>
          </cell>
          <cell r="L49">
            <v>151</v>
          </cell>
          <cell r="M49">
            <v>405</v>
          </cell>
          <cell r="N49">
            <v>50</v>
          </cell>
          <cell r="O49">
            <v>1421</v>
          </cell>
          <cell r="P49">
            <v>3638</v>
          </cell>
          <cell r="Q49">
            <v>95</v>
          </cell>
          <cell r="R49">
            <v>2630</v>
          </cell>
          <cell r="S49">
            <v>88</v>
          </cell>
          <cell r="T49">
            <v>145</v>
          </cell>
          <cell r="U49">
            <v>53</v>
          </cell>
          <cell r="V49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19F60-E74B-47B8-8FA9-0FAAC749D12B}">
  <dimension ref="A4:AA51"/>
  <sheetViews>
    <sheetView tabSelected="1" topLeftCell="F1" zoomScale="50" zoomScaleNormal="50" workbookViewId="0">
      <selection activeCell="M23" sqref="M23"/>
    </sheetView>
  </sheetViews>
  <sheetFormatPr baseColWidth="10" defaultRowHeight="14.4" outlineLevelRow="1" outlineLevelCol="2" x14ac:dyDescent="0.3"/>
  <cols>
    <col min="2" max="2" width="9.44140625" bestFit="1" customWidth="1"/>
    <col min="3" max="3" width="17.88671875" customWidth="1"/>
    <col min="4" max="8" width="17.6640625" customWidth="1"/>
    <col min="9" max="9" width="19.109375" bestFit="1" customWidth="1"/>
    <col min="10" max="22" width="25.6640625" customWidth="1"/>
    <col min="23" max="23" width="10.88671875" customWidth="1" outlineLevel="2"/>
    <col min="24" max="24" width="11.6640625" style="6" customWidth="1" outlineLevel="2"/>
    <col min="25" max="25" width="11.5546875" outlineLevel="1"/>
    <col min="26" max="26" width="8.5546875" customWidth="1" outlineLevel="1" collapsed="1"/>
  </cols>
  <sheetData>
    <row r="4" spans="1:27" ht="66" customHeight="1" thickBot="1" x14ac:dyDescent="0.35">
      <c r="B4" s="1">
        <f>COUNTA(J6:AB6)</f>
        <v>15</v>
      </c>
      <c r="C4" s="2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7" ht="278.25" customHeight="1" thickTop="1" thickBot="1" x14ac:dyDescent="0.35">
      <c r="B5" s="7"/>
      <c r="C5" s="8" t="s">
        <v>0</v>
      </c>
      <c r="D5" s="9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1" t="s">
        <v>6</v>
      </c>
      <c r="J5" s="12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</row>
    <row r="6" spans="1:27" ht="23.4" thickBot="1" x14ac:dyDescent="0.45">
      <c r="A6" s="15" t="s">
        <v>20</v>
      </c>
      <c r="B6" s="16"/>
      <c r="C6" s="17"/>
      <c r="D6" s="18"/>
      <c r="E6" s="19"/>
      <c r="F6" s="19"/>
      <c r="G6" s="19"/>
      <c r="H6" s="19"/>
      <c r="I6" s="20"/>
      <c r="J6" s="21">
        <v>1</v>
      </c>
      <c r="K6" s="22">
        <v>2</v>
      </c>
      <c r="L6" s="22">
        <v>3</v>
      </c>
      <c r="M6" s="21">
        <v>4</v>
      </c>
      <c r="N6" s="22">
        <v>5</v>
      </c>
      <c r="O6" s="22">
        <v>6</v>
      </c>
      <c r="P6" s="21">
        <v>7</v>
      </c>
      <c r="Q6" s="22">
        <v>8</v>
      </c>
      <c r="R6" s="22">
        <v>9</v>
      </c>
      <c r="S6" s="22">
        <v>10</v>
      </c>
      <c r="T6" s="21">
        <v>11</v>
      </c>
      <c r="U6" s="22">
        <v>12</v>
      </c>
      <c r="V6" s="22">
        <v>13</v>
      </c>
      <c r="W6" s="23" t="s">
        <v>21</v>
      </c>
      <c r="X6" s="24" t="s">
        <v>22</v>
      </c>
    </row>
    <row r="7" spans="1:27" ht="25.2" x14ac:dyDescent="0.6">
      <c r="A7" s="25">
        <v>21</v>
      </c>
      <c r="B7" s="26" t="s">
        <v>23</v>
      </c>
      <c r="C7" s="27">
        <v>1146</v>
      </c>
      <c r="D7" s="27">
        <f>C7-E7</f>
        <v>598</v>
      </c>
      <c r="E7" s="28">
        <v>548</v>
      </c>
      <c r="F7" s="28">
        <v>548</v>
      </c>
      <c r="G7" s="28">
        <v>2</v>
      </c>
      <c r="H7" s="28">
        <v>2</v>
      </c>
      <c r="I7" s="27">
        <v>544</v>
      </c>
      <c r="J7" s="29">
        <v>105</v>
      </c>
      <c r="K7" s="30">
        <v>21</v>
      </c>
      <c r="L7" s="30">
        <v>8</v>
      </c>
      <c r="M7" s="30">
        <v>17</v>
      </c>
      <c r="N7" s="30">
        <v>2</v>
      </c>
      <c r="O7" s="30">
        <v>53</v>
      </c>
      <c r="P7" s="30">
        <v>200</v>
      </c>
      <c r="Q7" s="30">
        <v>4</v>
      </c>
      <c r="R7" s="30">
        <v>113</v>
      </c>
      <c r="S7" s="30">
        <v>10</v>
      </c>
      <c r="T7" s="30">
        <v>7</v>
      </c>
      <c r="U7" s="30">
        <v>2</v>
      </c>
      <c r="V7" s="30">
        <v>2</v>
      </c>
      <c r="W7" s="31">
        <f>SUM(J7:V7)</f>
        <v>544</v>
      </c>
      <c r="X7" s="32">
        <f>W7-I7</f>
        <v>0</v>
      </c>
      <c r="Y7" s="26" t="s">
        <v>23</v>
      </c>
      <c r="Z7" s="33">
        <f>(I7+H7+G7)-F7</f>
        <v>0</v>
      </c>
      <c r="AA7" s="34">
        <f>(F7+D7)-C7</f>
        <v>0</v>
      </c>
    </row>
    <row r="8" spans="1:27" s="41" customFormat="1" ht="25.5" hidden="1" customHeight="1" outlineLevel="1" x14ac:dyDescent="0.6">
      <c r="A8" s="25"/>
      <c r="B8" s="35"/>
      <c r="C8" s="27"/>
      <c r="D8" s="27">
        <f t="shared" ref="D8:D47" si="0">C8-E8</f>
        <v>0</v>
      </c>
      <c r="E8" s="36"/>
      <c r="F8" s="36"/>
      <c r="G8" s="36"/>
      <c r="H8" s="36"/>
      <c r="I8" s="37">
        <f>I7/C7</f>
        <v>0.47469458987783597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32"/>
      <c r="Y8" s="40"/>
      <c r="Z8" s="33">
        <f t="shared" ref="Z8:Z48" si="1">(I8+H8+G8)-F8</f>
        <v>0.47469458987783597</v>
      </c>
      <c r="AA8" s="34">
        <f t="shared" ref="AA8:AA47" si="2">(F8+D8)-C8</f>
        <v>0</v>
      </c>
    </row>
    <row r="9" spans="1:27" ht="25.2" collapsed="1" x14ac:dyDescent="0.6">
      <c r="A9" s="25">
        <v>21</v>
      </c>
      <c r="B9" s="42" t="s">
        <v>24</v>
      </c>
      <c r="C9" s="43">
        <v>1250</v>
      </c>
      <c r="D9" s="43">
        <f t="shared" si="0"/>
        <v>587</v>
      </c>
      <c r="E9" s="44">
        <v>663</v>
      </c>
      <c r="F9" s="44">
        <v>663</v>
      </c>
      <c r="G9" s="44">
        <v>2</v>
      </c>
      <c r="H9" s="44">
        <v>1</v>
      </c>
      <c r="I9" s="45">
        <v>660</v>
      </c>
      <c r="J9" s="46">
        <v>113</v>
      </c>
      <c r="K9" s="47">
        <v>21</v>
      </c>
      <c r="L9" s="47">
        <v>12</v>
      </c>
      <c r="M9" s="47">
        <v>32</v>
      </c>
      <c r="N9" s="47">
        <v>1</v>
      </c>
      <c r="O9" s="47">
        <v>62</v>
      </c>
      <c r="P9" s="47">
        <v>266</v>
      </c>
      <c r="Q9" s="47">
        <v>4</v>
      </c>
      <c r="R9" s="47">
        <v>129</v>
      </c>
      <c r="S9" s="47">
        <v>5</v>
      </c>
      <c r="T9" s="47">
        <v>7</v>
      </c>
      <c r="U9" s="47">
        <v>2</v>
      </c>
      <c r="V9" s="48">
        <v>6</v>
      </c>
      <c r="W9" s="31">
        <f>SUM(J9:V9)</f>
        <v>660</v>
      </c>
      <c r="X9" s="32">
        <f>W9-I9</f>
        <v>0</v>
      </c>
      <c r="Y9" s="26" t="s">
        <v>24</v>
      </c>
      <c r="Z9" s="33">
        <f t="shared" si="1"/>
        <v>0</v>
      </c>
      <c r="AA9" s="34">
        <f t="shared" si="2"/>
        <v>0</v>
      </c>
    </row>
    <row r="10" spans="1:27" s="41" customFormat="1" ht="25.2" hidden="1" customHeight="1" outlineLevel="1" x14ac:dyDescent="0.6">
      <c r="A10" s="25"/>
      <c r="B10" s="49"/>
      <c r="C10" s="27"/>
      <c r="D10" s="27">
        <f t="shared" si="0"/>
        <v>0</v>
      </c>
      <c r="E10" s="50"/>
      <c r="F10" s="50"/>
      <c r="G10" s="50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39"/>
      <c r="X10" s="32"/>
      <c r="Y10" s="40"/>
      <c r="Z10" s="33">
        <f t="shared" si="1"/>
        <v>0</v>
      </c>
      <c r="AA10" s="34">
        <f t="shared" si="2"/>
        <v>0</v>
      </c>
    </row>
    <row r="11" spans="1:27" ht="25.2" collapsed="1" x14ac:dyDescent="0.6">
      <c r="A11" s="25">
        <v>22</v>
      </c>
      <c r="B11" s="26" t="s">
        <v>25</v>
      </c>
      <c r="C11" s="27">
        <v>1044</v>
      </c>
      <c r="D11" s="27">
        <f t="shared" si="0"/>
        <v>530</v>
      </c>
      <c r="E11" s="53">
        <v>514</v>
      </c>
      <c r="F11" s="53">
        <v>514</v>
      </c>
      <c r="G11" s="53">
        <v>3</v>
      </c>
      <c r="H11" s="53">
        <v>2</v>
      </c>
      <c r="I11" s="27">
        <v>509</v>
      </c>
      <c r="J11" s="54">
        <v>100</v>
      </c>
      <c r="K11" s="55">
        <v>12</v>
      </c>
      <c r="L11" s="55">
        <v>5</v>
      </c>
      <c r="M11" s="55">
        <v>18</v>
      </c>
      <c r="N11" s="55">
        <v>1</v>
      </c>
      <c r="O11" s="55">
        <v>46</v>
      </c>
      <c r="P11" s="55">
        <v>181</v>
      </c>
      <c r="Q11" s="55">
        <v>2</v>
      </c>
      <c r="R11" s="55">
        <v>130</v>
      </c>
      <c r="S11" s="55">
        <v>0</v>
      </c>
      <c r="T11" s="55">
        <v>8</v>
      </c>
      <c r="U11" s="55">
        <v>2</v>
      </c>
      <c r="V11" s="56">
        <v>4</v>
      </c>
      <c r="W11" s="31">
        <f>SUM(J11:V11)</f>
        <v>509</v>
      </c>
      <c r="X11" s="32">
        <f>W11-I11</f>
        <v>0</v>
      </c>
      <c r="Y11" s="26" t="s">
        <v>25</v>
      </c>
      <c r="Z11" s="33">
        <f t="shared" si="1"/>
        <v>0</v>
      </c>
      <c r="AA11" s="34">
        <f t="shared" si="2"/>
        <v>0</v>
      </c>
    </row>
    <row r="12" spans="1:27" s="41" customFormat="1" ht="25.2" hidden="1" customHeight="1" outlineLevel="1" x14ac:dyDescent="0.6">
      <c r="A12" s="25"/>
      <c r="B12" s="35"/>
      <c r="C12" s="27"/>
      <c r="D12" s="27">
        <f t="shared" si="0"/>
        <v>0</v>
      </c>
      <c r="E12" s="57"/>
      <c r="F12" s="57"/>
      <c r="G12" s="57"/>
      <c r="H12" s="57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32"/>
      <c r="Y12" s="40"/>
      <c r="Z12" s="33">
        <f t="shared" si="1"/>
        <v>0</v>
      </c>
      <c r="AA12" s="34">
        <f t="shared" si="2"/>
        <v>0</v>
      </c>
    </row>
    <row r="13" spans="1:27" ht="25.2" collapsed="1" x14ac:dyDescent="0.6">
      <c r="A13" s="25">
        <v>20</v>
      </c>
      <c r="B13" s="42" t="s">
        <v>26</v>
      </c>
      <c r="C13" s="43">
        <v>1098</v>
      </c>
      <c r="D13" s="43">
        <f t="shared" si="0"/>
        <v>557</v>
      </c>
      <c r="E13" s="44">
        <v>541</v>
      </c>
      <c r="F13" s="44">
        <v>541</v>
      </c>
      <c r="G13" s="44">
        <v>7</v>
      </c>
      <c r="H13" s="44">
        <v>1</v>
      </c>
      <c r="I13" s="58">
        <v>533</v>
      </c>
      <c r="J13" s="59">
        <v>128</v>
      </c>
      <c r="K13" s="60">
        <v>15</v>
      </c>
      <c r="L13" s="60">
        <v>11</v>
      </c>
      <c r="M13" s="60">
        <v>17</v>
      </c>
      <c r="N13" s="60">
        <v>6</v>
      </c>
      <c r="O13" s="60">
        <v>73</v>
      </c>
      <c r="P13" s="60">
        <v>144</v>
      </c>
      <c r="Q13" s="60">
        <v>7</v>
      </c>
      <c r="R13" s="60">
        <v>125</v>
      </c>
      <c r="S13" s="60">
        <v>2</v>
      </c>
      <c r="T13" s="60">
        <v>2</v>
      </c>
      <c r="U13" s="60">
        <v>0</v>
      </c>
      <c r="V13" s="61">
        <v>3</v>
      </c>
      <c r="W13" s="31">
        <f>SUM(J13:V13)</f>
        <v>533</v>
      </c>
      <c r="X13" s="32">
        <f>W13-I13</f>
        <v>0</v>
      </c>
      <c r="Y13" s="26" t="s">
        <v>26</v>
      </c>
      <c r="Z13" s="33">
        <f t="shared" si="1"/>
        <v>0</v>
      </c>
      <c r="AA13" s="34">
        <f t="shared" si="2"/>
        <v>0</v>
      </c>
    </row>
    <row r="14" spans="1:27" s="41" customFormat="1" ht="25.2" hidden="1" customHeight="1" outlineLevel="1" x14ac:dyDescent="0.6">
      <c r="A14" s="25"/>
      <c r="B14" s="49"/>
      <c r="C14" s="27"/>
      <c r="D14" s="27">
        <f t="shared" si="0"/>
        <v>0</v>
      </c>
      <c r="E14" s="50"/>
      <c r="F14" s="50"/>
      <c r="G14" s="50"/>
      <c r="H14" s="50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39"/>
      <c r="X14" s="32"/>
      <c r="Y14" s="40"/>
      <c r="Z14" s="33">
        <f t="shared" si="1"/>
        <v>0</v>
      </c>
      <c r="AA14" s="34">
        <f t="shared" si="2"/>
        <v>0</v>
      </c>
    </row>
    <row r="15" spans="1:27" ht="25.2" collapsed="1" x14ac:dyDescent="0.6">
      <c r="A15" s="25">
        <v>17</v>
      </c>
      <c r="B15" s="26" t="s">
        <v>27</v>
      </c>
      <c r="C15" s="27">
        <v>1196</v>
      </c>
      <c r="D15" s="27">
        <f t="shared" si="0"/>
        <v>622</v>
      </c>
      <c r="E15" s="53">
        <v>574</v>
      </c>
      <c r="F15" s="53">
        <v>574</v>
      </c>
      <c r="G15" s="53">
        <v>7</v>
      </c>
      <c r="H15" s="53">
        <v>1</v>
      </c>
      <c r="I15" s="27">
        <v>566</v>
      </c>
      <c r="J15" s="64">
        <v>138</v>
      </c>
      <c r="K15" s="65">
        <v>13</v>
      </c>
      <c r="L15" s="65">
        <v>9</v>
      </c>
      <c r="M15" s="65">
        <v>19</v>
      </c>
      <c r="N15" s="65">
        <v>2</v>
      </c>
      <c r="O15" s="65">
        <v>69</v>
      </c>
      <c r="P15" s="65">
        <v>171</v>
      </c>
      <c r="Q15" s="65">
        <v>6</v>
      </c>
      <c r="R15" s="65">
        <v>122</v>
      </c>
      <c r="S15" s="65">
        <v>0</v>
      </c>
      <c r="T15" s="65">
        <v>7</v>
      </c>
      <c r="U15" s="65">
        <v>4</v>
      </c>
      <c r="V15" s="66">
        <v>6</v>
      </c>
      <c r="W15" s="31">
        <f>SUM(J15:V15)</f>
        <v>566</v>
      </c>
      <c r="X15" s="32">
        <f>W15-I15</f>
        <v>0</v>
      </c>
      <c r="Y15" s="26" t="s">
        <v>27</v>
      </c>
      <c r="Z15" s="33">
        <f t="shared" si="1"/>
        <v>0</v>
      </c>
      <c r="AA15" s="34">
        <f t="shared" si="2"/>
        <v>0</v>
      </c>
    </row>
    <row r="16" spans="1:27" s="41" customFormat="1" ht="25.2" hidden="1" customHeight="1" outlineLevel="1" x14ac:dyDescent="0.6">
      <c r="A16" s="25"/>
      <c r="B16" s="35"/>
      <c r="C16" s="27"/>
      <c r="D16" s="27">
        <f t="shared" si="0"/>
        <v>0</v>
      </c>
      <c r="E16" s="57"/>
      <c r="F16" s="57"/>
      <c r="G16" s="57"/>
      <c r="H16" s="57"/>
      <c r="I16" s="6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39"/>
      <c r="X16" s="32"/>
      <c r="Y16" s="40"/>
      <c r="Z16" s="33">
        <f t="shared" si="1"/>
        <v>0</v>
      </c>
      <c r="AA16" s="34">
        <f t="shared" si="2"/>
        <v>0</v>
      </c>
    </row>
    <row r="17" spans="1:27" ht="25.2" collapsed="1" x14ac:dyDescent="0.6">
      <c r="A17" s="25">
        <v>29</v>
      </c>
      <c r="B17" s="42" t="s">
        <v>28</v>
      </c>
      <c r="C17" s="43">
        <v>1200</v>
      </c>
      <c r="D17" s="43">
        <f t="shared" si="0"/>
        <v>580</v>
      </c>
      <c r="E17" s="44">
        <v>620</v>
      </c>
      <c r="F17" s="44">
        <v>620</v>
      </c>
      <c r="G17" s="44">
        <v>12</v>
      </c>
      <c r="H17" s="44">
        <v>1</v>
      </c>
      <c r="I17" s="58">
        <v>607</v>
      </c>
      <c r="J17" s="46">
        <v>146</v>
      </c>
      <c r="K17" s="47">
        <v>21</v>
      </c>
      <c r="L17" s="47">
        <v>5</v>
      </c>
      <c r="M17" s="47">
        <v>11</v>
      </c>
      <c r="N17" s="47">
        <v>2</v>
      </c>
      <c r="O17" s="47">
        <v>45</v>
      </c>
      <c r="P17" s="47">
        <v>194</v>
      </c>
      <c r="Q17" s="47">
        <v>7</v>
      </c>
      <c r="R17" s="47">
        <v>152</v>
      </c>
      <c r="S17" s="47">
        <v>4</v>
      </c>
      <c r="T17" s="47">
        <v>13</v>
      </c>
      <c r="U17" s="47">
        <v>5</v>
      </c>
      <c r="V17" s="48">
        <v>2</v>
      </c>
      <c r="W17" s="31">
        <f>SUM(J17:V17)</f>
        <v>607</v>
      </c>
      <c r="X17" s="32">
        <f>W17-I17</f>
        <v>0</v>
      </c>
      <c r="Y17" s="26" t="s">
        <v>28</v>
      </c>
      <c r="Z17" s="33">
        <f t="shared" si="1"/>
        <v>0</v>
      </c>
      <c r="AA17" s="34">
        <f t="shared" si="2"/>
        <v>0</v>
      </c>
    </row>
    <row r="18" spans="1:27" s="41" customFormat="1" ht="25.2" hidden="1" customHeight="1" outlineLevel="1" x14ac:dyDescent="0.6">
      <c r="A18" s="25"/>
      <c r="B18" s="49"/>
      <c r="C18" s="27"/>
      <c r="D18" s="27">
        <f t="shared" si="0"/>
        <v>0</v>
      </c>
      <c r="E18" s="50"/>
      <c r="F18" s="50"/>
      <c r="G18" s="50"/>
      <c r="H18" s="50"/>
      <c r="I18" s="6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9"/>
      <c r="X18" s="32"/>
      <c r="Y18" s="40"/>
      <c r="Z18" s="33">
        <f t="shared" si="1"/>
        <v>0</v>
      </c>
      <c r="AA18" s="34">
        <f t="shared" si="2"/>
        <v>0</v>
      </c>
    </row>
    <row r="19" spans="1:27" ht="25.2" collapsed="1" x14ac:dyDescent="0.6">
      <c r="A19" s="25">
        <v>28</v>
      </c>
      <c r="B19" s="26" t="s">
        <v>29</v>
      </c>
      <c r="C19" s="27">
        <v>1186</v>
      </c>
      <c r="D19" s="27">
        <f t="shared" si="0"/>
        <v>586</v>
      </c>
      <c r="E19" s="53">
        <v>600</v>
      </c>
      <c r="F19" s="53">
        <v>600</v>
      </c>
      <c r="G19" s="53">
        <v>6</v>
      </c>
      <c r="H19" s="53">
        <v>2</v>
      </c>
      <c r="I19" s="27">
        <v>592</v>
      </c>
      <c r="J19" s="54">
        <v>135</v>
      </c>
      <c r="K19" s="55">
        <v>21</v>
      </c>
      <c r="L19" s="55">
        <v>9</v>
      </c>
      <c r="M19" s="55">
        <v>17</v>
      </c>
      <c r="N19" s="55">
        <v>0</v>
      </c>
      <c r="O19" s="55">
        <v>55</v>
      </c>
      <c r="P19" s="55">
        <v>191</v>
      </c>
      <c r="Q19" s="55">
        <v>10</v>
      </c>
      <c r="R19" s="55">
        <v>132</v>
      </c>
      <c r="S19" s="55">
        <v>4</v>
      </c>
      <c r="T19" s="55">
        <v>11</v>
      </c>
      <c r="U19" s="55">
        <v>3</v>
      </c>
      <c r="V19" s="56">
        <v>4</v>
      </c>
      <c r="W19" s="31">
        <f>SUM(J19:V19)</f>
        <v>592</v>
      </c>
      <c r="X19" s="32">
        <f>W19-I19</f>
        <v>0</v>
      </c>
      <c r="Y19" s="26" t="s">
        <v>29</v>
      </c>
      <c r="Z19" s="33">
        <f t="shared" si="1"/>
        <v>0</v>
      </c>
      <c r="AA19" s="34">
        <f t="shared" si="2"/>
        <v>0</v>
      </c>
    </row>
    <row r="20" spans="1:27" s="41" customFormat="1" ht="25.2" hidden="1" customHeight="1" outlineLevel="1" x14ac:dyDescent="0.6">
      <c r="A20" s="25"/>
      <c r="B20" s="35"/>
      <c r="C20" s="27"/>
      <c r="D20" s="27">
        <f t="shared" si="0"/>
        <v>0</v>
      </c>
      <c r="E20" s="57"/>
      <c r="F20" s="57"/>
      <c r="G20" s="57"/>
      <c r="H20" s="57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2"/>
      <c r="Y20" s="40"/>
      <c r="Z20" s="33">
        <f t="shared" si="1"/>
        <v>0</v>
      </c>
      <c r="AA20" s="34">
        <f t="shared" si="2"/>
        <v>0</v>
      </c>
    </row>
    <row r="21" spans="1:27" ht="25.2" collapsed="1" x14ac:dyDescent="0.6">
      <c r="A21" s="25">
        <v>8</v>
      </c>
      <c r="B21" s="42" t="s">
        <v>30</v>
      </c>
      <c r="C21" s="43">
        <v>1173</v>
      </c>
      <c r="D21" s="43">
        <f t="shared" si="0"/>
        <v>693</v>
      </c>
      <c r="E21" s="44">
        <v>480</v>
      </c>
      <c r="F21" s="44">
        <v>480</v>
      </c>
      <c r="G21" s="44">
        <v>8</v>
      </c>
      <c r="H21" s="44">
        <v>1</v>
      </c>
      <c r="I21" s="58">
        <v>471</v>
      </c>
      <c r="J21" s="46">
        <v>87</v>
      </c>
      <c r="K21" s="47">
        <v>15</v>
      </c>
      <c r="L21" s="47">
        <v>5</v>
      </c>
      <c r="M21" s="47">
        <v>12</v>
      </c>
      <c r="N21" s="47">
        <v>4</v>
      </c>
      <c r="O21" s="47">
        <v>62</v>
      </c>
      <c r="P21" s="47">
        <v>154</v>
      </c>
      <c r="Q21" s="47">
        <v>7</v>
      </c>
      <c r="R21" s="47">
        <v>107</v>
      </c>
      <c r="S21" s="47">
        <v>10</v>
      </c>
      <c r="T21" s="47">
        <v>4</v>
      </c>
      <c r="U21" s="47">
        <v>1</v>
      </c>
      <c r="V21" s="48">
        <v>3</v>
      </c>
      <c r="W21" s="31">
        <f>SUM(J21:V21)</f>
        <v>471</v>
      </c>
      <c r="X21" s="32">
        <f>W21-I21</f>
        <v>0</v>
      </c>
      <c r="Y21" s="26" t="s">
        <v>30</v>
      </c>
      <c r="Z21" s="33">
        <f t="shared" si="1"/>
        <v>0</v>
      </c>
      <c r="AA21" s="34">
        <f t="shared" si="2"/>
        <v>0</v>
      </c>
    </row>
    <row r="22" spans="1:27" s="41" customFormat="1" ht="25.2" hidden="1" customHeight="1" outlineLevel="1" x14ac:dyDescent="0.6">
      <c r="A22" s="25"/>
      <c r="B22" s="49"/>
      <c r="C22" s="27"/>
      <c r="D22" s="27">
        <f t="shared" si="0"/>
        <v>0</v>
      </c>
      <c r="E22" s="50"/>
      <c r="F22" s="50"/>
      <c r="G22" s="50"/>
      <c r="H22" s="50"/>
      <c r="I22" s="6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9"/>
      <c r="X22" s="32"/>
      <c r="Y22" s="40"/>
      <c r="Z22" s="33">
        <f t="shared" si="1"/>
        <v>0</v>
      </c>
      <c r="AA22" s="34">
        <f t="shared" si="2"/>
        <v>0</v>
      </c>
    </row>
    <row r="23" spans="1:27" ht="25.2" collapsed="1" x14ac:dyDescent="0.6">
      <c r="A23" s="25">
        <v>4</v>
      </c>
      <c r="B23" s="26" t="s">
        <v>31</v>
      </c>
      <c r="C23" s="27">
        <v>1119</v>
      </c>
      <c r="D23" s="27">
        <f t="shared" si="0"/>
        <v>686</v>
      </c>
      <c r="E23" s="69">
        <v>433</v>
      </c>
      <c r="F23" s="69">
        <v>432</v>
      </c>
      <c r="G23" s="53">
        <v>3</v>
      </c>
      <c r="H23" s="53">
        <v>2</v>
      </c>
      <c r="I23" s="27">
        <v>428</v>
      </c>
      <c r="J23" s="54">
        <v>73</v>
      </c>
      <c r="K23" s="55">
        <v>8</v>
      </c>
      <c r="L23" s="55">
        <v>2</v>
      </c>
      <c r="M23" s="55">
        <v>18</v>
      </c>
      <c r="N23" s="55">
        <v>1</v>
      </c>
      <c r="O23" s="55">
        <v>72</v>
      </c>
      <c r="P23" s="55">
        <v>142</v>
      </c>
      <c r="Q23" s="55">
        <v>1</v>
      </c>
      <c r="R23" s="55">
        <v>93</v>
      </c>
      <c r="S23" s="55">
        <v>4</v>
      </c>
      <c r="T23" s="55">
        <v>5</v>
      </c>
      <c r="U23" s="55">
        <v>5</v>
      </c>
      <c r="V23" s="56">
        <v>4</v>
      </c>
      <c r="W23" s="31">
        <f>SUM(J23:V23)</f>
        <v>428</v>
      </c>
      <c r="X23" s="32">
        <f>W23-I23</f>
        <v>0</v>
      </c>
      <c r="Y23" s="26" t="s">
        <v>31</v>
      </c>
      <c r="Z23" s="33">
        <f t="shared" si="1"/>
        <v>1</v>
      </c>
      <c r="AA23" s="34">
        <f t="shared" si="2"/>
        <v>-1</v>
      </c>
    </row>
    <row r="24" spans="1:27" s="41" customFormat="1" ht="25.2" hidden="1" customHeight="1" outlineLevel="1" x14ac:dyDescent="0.6">
      <c r="A24" s="25"/>
      <c r="B24" s="35"/>
      <c r="C24" s="27"/>
      <c r="D24" s="27">
        <f t="shared" si="0"/>
        <v>0</v>
      </c>
      <c r="E24" s="57"/>
      <c r="F24" s="57"/>
      <c r="G24" s="57"/>
      <c r="H24" s="5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2"/>
      <c r="Y24" s="40"/>
      <c r="Z24" s="33">
        <f t="shared" si="1"/>
        <v>0</v>
      </c>
      <c r="AA24" s="34">
        <f t="shared" si="2"/>
        <v>0</v>
      </c>
    </row>
    <row r="25" spans="1:27" ht="25.2" collapsed="1" x14ac:dyDescent="0.6">
      <c r="A25" s="70">
        <v>20</v>
      </c>
      <c r="B25" s="42" t="s">
        <v>32</v>
      </c>
      <c r="C25" s="43">
        <v>1207</v>
      </c>
      <c r="D25" s="43">
        <f t="shared" si="0"/>
        <v>548</v>
      </c>
      <c r="E25" s="44">
        <v>659</v>
      </c>
      <c r="F25" s="44">
        <v>659</v>
      </c>
      <c r="G25" s="44">
        <v>9</v>
      </c>
      <c r="H25" s="44">
        <v>4</v>
      </c>
      <c r="I25" s="58">
        <v>646</v>
      </c>
      <c r="J25" s="46">
        <v>133</v>
      </c>
      <c r="K25" s="47">
        <v>25</v>
      </c>
      <c r="L25" s="47">
        <v>5</v>
      </c>
      <c r="M25" s="47">
        <v>24</v>
      </c>
      <c r="N25" s="47">
        <v>4</v>
      </c>
      <c r="O25" s="47">
        <v>83</v>
      </c>
      <c r="P25" s="47">
        <v>187</v>
      </c>
      <c r="Q25" s="47">
        <v>3</v>
      </c>
      <c r="R25" s="47">
        <v>166</v>
      </c>
      <c r="S25" s="47">
        <v>1</v>
      </c>
      <c r="T25" s="47">
        <v>7</v>
      </c>
      <c r="U25" s="47">
        <v>2</v>
      </c>
      <c r="V25" s="48">
        <v>6</v>
      </c>
      <c r="W25" s="31">
        <f>SUM(J25:V25)</f>
        <v>646</v>
      </c>
      <c r="X25" s="32">
        <f>W25-I25</f>
        <v>0</v>
      </c>
      <c r="Y25" s="26" t="s">
        <v>32</v>
      </c>
      <c r="Z25" s="33">
        <f t="shared" si="1"/>
        <v>0</v>
      </c>
      <c r="AA25" s="34">
        <f t="shared" si="2"/>
        <v>0</v>
      </c>
    </row>
    <row r="26" spans="1:27" s="41" customFormat="1" ht="25.2" hidden="1" customHeight="1" outlineLevel="1" x14ac:dyDescent="0.6">
      <c r="A26" s="25"/>
      <c r="B26" s="49"/>
      <c r="C26" s="27"/>
      <c r="D26" s="27">
        <f t="shared" si="0"/>
        <v>0</v>
      </c>
      <c r="E26" s="50"/>
      <c r="F26" s="50"/>
      <c r="G26" s="50"/>
      <c r="H26" s="50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39"/>
      <c r="X26" s="32"/>
      <c r="Y26" s="40"/>
      <c r="Z26" s="33">
        <f t="shared" si="1"/>
        <v>0</v>
      </c>
      <c r="AA26" s="34">
        <f t="shared" si="2"/>
        <v>0</v>
      </c>
    </row>
    <row r="27" spans="1:27" ht="25.2" collapsed="1" x14ac:dyDescent="0.6">
      <c r="A27" s="25">
        <v>18</v>
      </c>
      <c r="B27" s="26" t="s">
        <v>33</v>
      </c>
      <c r="C27" s="27">
        <v>1241</v>
      </c>
      <c r="D27" s="27">
        <f t="shared" si="0"/>
        <v>622</v>
      </c>
      <c r="E27" s="53">
        <v>619</v>
      </c>
      <c r="F27" s="53">
        <v>619</v>
      </c>
      <c r="G27" s="53">
        <v>6</v>
      </c>
      <c r="H27" s="53">
        <v>2</v>
      </c>
      <c r="I27" s="27">
        <v>611</v>
      </c>
      <c r="J27" s="54">
        <v>131</v>
      </c>
      <c r="K27" s="55">
        <v>21</v>
      </c>
      <c r="L27" s="55">
        <v>5</v>
      </c>
      <c r="M27" s="55">
        <v>18</v>
      </c>
      <c r="N27" s="55">
        <v>2</v>
      </c>
      <c r="O27" s="55">
        <v>73</v>
      </c>
      <c r="P27" s="55">
        <v>190</v>
      </c>
      <c r="Q27" s="55">
        <v>7</v>
      </c>
      <c r="R27" s="55">
        <v>144</v>
      </c>
      <c r="S27" s="55">
        <v>6</v>
      </c>
      <c r="T27" s="55">
        <v>6</v>
      </c>
      <c r="U27" s="55">
        <v>1</v>
      </c>
      <c r="V27" s="56">
        <v>7</v>
      </c>
      <c r="W27" s="31">
        <f>SUM(J27:V27)</f>
        <v>611</v>
      </c>
      <c r="X27" s="32">
        <f>W27-I27</f>
        <v>0</v>
      </c>
      <c r="Y27" s="26" t="s">
        <v>33</v>
      </c>
      <c r="Z27" s="33">
        <f t="shared" si="1"/>
        <v>0</v>
      </c>
      <c r="AA27" s="34">
        <f t="shared" si="2"/>
        <v>0</v>
      </c>
    </row>
    <row r="28" spans="1:27" s="41" customFormat="1" ht="25.2" hidden="1" outlineLevel="1" x14ac:dyDescent="0.6">
      <c r="A28" s="25"/>
      <c r="B28" s="35"/>
      <c r="C28" s="27"/>
      <c r="D28" s="27">
        <f t="shared" si="0"/>
        <v>0</v>
      </c>
      <c r="E28" s="57"/>
      <c r="F28" s="57"/>
      <c r="G28" s="57"/>
      <c r="H28" s="57"/>
      <c r="I28" s="37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39"/>
      <c r="X28" s="32"/>
      <c r="Y28" s="40"/>
      <c r="Z28" s="33">
        <f t="shared" si="1"/>
        <v>0</v>
      </c>
      <c r="AA28" s="34">
        <f t="shared" si="2"/>
        <v>0</v>
      </c>
    </row>
    <row r="29" spans="1:27" ht="25.2" collapsed="1" x14ac:dyDescent="0.6">
      <c r="A29" s="25">
        <v>18</v>
      </c>
      <c r="B29" s="42" t="s">
        <v>34</v>
      </c>
      <c r="C29" s="43">
        <v>1069</v>
      </c>
      <c r="D29" s="43">
        <f t="shared" si="0"/>
        <v>546</v>
      </c>
      <c r="E29" s="44">
        <v>523</v>
      </c>
      <c r="F29" s="44">
        <v>523</v>
      </c>
      <c r="G29" s="44">
        <v>10</v>
      </c>
      <c r="H29" s="44">
        <v>3</v>
      </c>
      <c r="I29" s="58">
        <v>510</v>
      </c>
      <c r="J29" s="46">
        <v>112</v>
      </c>
      <c r="K29" s="47">
        <v>17</v>
      </c>
      <c r="L29" s="47">
        <v>8</v>
      </c>
      <c r="M29" s="47">
        <v>16</v>
      </c>
      <c r="N29" s="47">
        <v>2</v>
      </c>
      <c r="O29" s="47">
        <v>61</v>
      </c>
      <c r="P29" s="47">
        <v>146</v>
      </c>
      <c r="Q29" s="47">
        <v>2</v>
      </c>
      <c r="R29" s="47">
        <v>130</v>
      </c>
      <c r="S29" s="47">
        <v>1</v>
      </c>
      <c r="T29" s="47">
        <v>3</v>
      </c>
      <c r="U29" s="47">
        <v>4</v>
      </c>
      <c r="V29" s="48">
        <v>8</v>
      </c>
      <c r="W29" s="31">
        <f>SUM(J29:V29)</f>
        <v>510</v>
      </c>
      <c r="X29" s="32">
        <f>W29-I29</f>
        <v>0</v>
      </c>
      <c r="Y29" s="26" t="s">
        <v>34</v>
      </c>
      <c r="Z29" s="33">
        <f t="shared" si="1"/>
        <v>0</v>
      </c>
      <c r="AA29" s="34">
        <f t="shared" si="2"/>
        <v>0</v>
      </c>
    </row>
    <row r="30" spans="1:27" s="41" customFormat="1" ht="25.2" hidden="1" outlineLevel="1" x14ac:dyDescent="0.6">
      <c r="A30" s="25"/>
      <c r="B30" s="49"/>
      <c r="C30" s="27"/>
      <c r="D30" s="27">
        <f t="shared" si="0"/>
        <v>0</v>
      </c>
      <c r="E30" s="50"/>
      <c r="F30" s="50"/>
      <c r="G30" s="50"/>
      <c r="H30" s="50"/>
      <c r="I30" s="6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9"/>
      <c r="X30" s="32"/>
      <c r="Y30" s="40"/>
      <c r="Z30" s="33">
        <f t="shared" si="1"/>
        <v>0</v>
      </c>
      <c r="AA30" s="34">
        <f t="shared" si="2"/>
        <v>0</v>
      </c>
    </row>
    <row r="31" spans="1:27" ht="25.2" collapsed="1" x14ac:dyDescent="0.6">
      <c r="A31" s="25">
        <v>22</v>
      </c>
      <c r="B31" s="26" t="s">
        <v>35</v>
      </c>
      <c r="C31" s="27">
        <v>1115</v>
      </c>
      <c r="D31" s="27">
        <f t="shared" si="0"/>
        <v>591</v>
      </c>
      <c r="E31" s="53">
        <v>524</v>
      </c>
      <c r="F31" s="53">
        <v>524</v>
      </c>
      <c r="G31" s="53">
        <v>1</v>
      </c>
      <c r="H31" s="53">
        <v>2</v>
      </c>
      <c r="I31" s="27">
        <v>521</v>
      </c>
      <c r="J31" s="54">
        <v>116</v>
      </c>
      <c r="K31" s="55">
        <v>19</v>
      </c>
      <c r="L31" s="55">
        <v>6</v>
      </c>
      <c r="M31" s="55">
        <v>25</v>
      </c>
      <c r="N31" s="55">
        <v>2</v>
      </c>
      <c r="O31" s="55">
        <v>64</v>
      </c>
      <c r="P31" s="55">
        <v>136</v>
      </c>
      <c r="Q31" s="55">
        <v>1</v>
      </c>
      <c r="R31" s="55">
        <v>132</v>
      </c>
      <c r="S31" s="55">
        <v>8</v>
      </c>
      <c r="T31" s="55">
        <v>6</v>
      </c>
      <c r="U31" s="55">
        <v>1</v>
      </c>
      <c r="V31" s="56">
        <v>5</v>
      </c>
      <c r="W31" s="31">
        <f>SUM(J31:V31)</f>
        <v>521</v>
      </c>
      <c r="X31" s="32">
        <f>W31-I31</f>
        <v>0</v>
      </c>
      <c r="Y31" s="26" t="s">
        <v>35</v>
      </c>
      <c r="Z31" s="33">
        <f t="shared" si="1"/>
        <v>0</v>
      </c>
      <c r="AA31" s="34">
        <f t="shared" si="2"/>
        <v>0</v>
      </c>
    </row>
    <row r="32" spans="1:27" s="41" customFormat="1" ht="25.2" hidden="1" outlineLevel="1" x14ac:dyDescent="0.6">
      <c r="A32" s="25"/>
      <c r="B32" s="35"/>
      <c r="C32" s="27"/>
      <c r="D32" s="27">
        <f t="shared" si="0"/>
        <v>0</v>
      </c>
      <c r="E32" s="57"/>
      <c r="F32" s="57"/>
      <c r="G32" s="57"/>
      <c r="H32" s="57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2"/>
      <c r="Y32" s="40"/>
      <c r="Z32" s="33">
        <f t="shared" si="1"/>
        <v>0</v>
      </c>
      <c r="AA32" s="34">
        <f t="shared" si="2"/>
        <v>0</v>
      </c>
    </row>
    <row r="33" spans="1:27" ht="25.2" collapsed="1" x14ac:dyDescent="0.6">
      <c r="A33" s="25">
        <v>11</v>
      </c>
      <c r="B33" s="42" t="s">
        <v>36</v>
      </c>
      <c r="C33" s="43">
        <v>1189</v>
      </c>
      <c r="D33" s="43">
        <f t="shared" si="0"/>
        <v>630</v>
      </c>
      <c r="E33" s="44">
        <v>559</v>
      </c>
      <c r="F33" s="44">
        <v>559</v>
      </c>
      <c r="G33" s="44">
        <v>5</v>
      </c>
      <c r="H33" s="44">
        <v>2</v>
      </c>
      <c r="I33" s="58">
        <v>552</v>
      </c>
      <c r="J33" s="46">
        <v>112</v>
      </c>
      <c r="K33" s="47">
        <v>25</v>
      </c>
      <c r="L33" s="47">
        <v>9</v>
      </c>
      <c r="M33" s="47">
        <v>27</v>
      </c>
      <c r="N33" s="47">
        <v>1</v>
      </c>
      <c r="O33" s="47">
        <v>115</v>
      </c>
      <c r="P33" s="47">
        <v>130</v>
      </c>
      <c r="Q33" s="47">
        <v>4</v>
      </c>
      <c r="R33" s="47">
        <v>111</v>
      </c>
      <c r="S33" s="47">
        <v>4</v>
      </c>
      <c r="T33" s="47">
        <v>11</v>
      </c>
      <c r="U33" s="47">
        <v>1</v>
      </c>
      <c r="V33" s="48">
        <v>2</v>
      </c>
      <c r="W33" s="31">
        <f>SUM(J33:V33)</f>
        <v>552</v>
      </c>
      <c r="X33" s="32">
        <f>W33-I33</f>
        <v>0</v>
      </c>
      <c r="Y33" s="26" t="s">
        <v>36</v>
      </c>
      <c r="Z33" s="33">
        <f t="shared" si="1"/>
        <v>0</v>
      </c>
      <c r="AA33" s="34">
        <f t="shared" si="2"/>
        <v>0</v>
      </c>
    </row>
    <row r="34" spans="1:27" s="41" customFormat="1" ht="25.2" hidden="1" outlineLevel="1" x14ac:dyDescent="0.6">
      <c r="A34" s="25"/>
      <c r="B34" s="49"/>
      <c r="C34" s="27"/>
      <c r="D34" s="27">
        <f t="shared" si="0"/>
        <v>0</v>
      </c>
      <c r="E34" s="50"/>
      <c r="F34" s="50"/>
      <c r="G34" s="50"/>
      <c r="H34" s="50"/>
      <c r="I34" s="6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9"/>
      <c r="X34" s="32"/>
      <c r="Y34" s="40"/>
      <c r="Z34" s="33">
        <f t="shared" si="1"/>
        <v>0</v>
      </c>
      <c r="AA34" s="34">
        <f t="shared" si="2"/>
        <v>0</v>
      </c>
    </row>
    <row r="35" spans="1:27" ht="25.2" collapsed="1" x14ac:dyDescent="0.6">
      <c r="A35" s="25">
        <v>15</v>
      </c>
      <c r="B35" s="26" t="s">
        <v>37</v>
      </c>
      <c r="C35" s="27">
        <v>938</v>
      </c>
      <c r="D35" s="27">
        <f t="shared" si="0"/>
        <v>410</v>
      </c>
      <c r="E35" s="53">
        <v>528</v>
      </c>
      <c r="F35" s="53">
        <v>528</v>
      </c>
      <c r="G35" s="53">
        <v>7</v>
      </c>
      <c r="H35" s="53">
        <v>2</v>
      </c>
      <c r="I35" s="27">
        <v>519</v>
      </c>
      <c r="J35" s="54">
        <v>108</v>
      </c>
      <c r="K35" s="55">
        <v>21</v>
      </c>
      <c r="L35" s="55">
        <v>5</v>
      </c>
      <c r="M35" s="55">
        <v>21</v>
      </c>
      <c r="N35" s="55">
        <v>3</v>
      </c>
      <c r="O35" s="55">
        <v>65</v>
      </c>
      <c r="P35" s="55">
        <v>145</v>
      </c>
      <c r="Q35" s="55">
        <v>3</v>
      </c>
      <c r="R35" s="55">
        <v>129</v>
      </c>
      <c r="S35" s="55">
        <v>5</v>
      </c>
      <c r="T35" s="55">
        <v>10</v>
      </c>
      <c r="U35" s="55">
        <v>2</v>
      </c>
      <c r="V35" s="56">
        <v>2</v>
      </c>
      <c r="W35" s="31">
        <f>SUM(J35:V35)</f>
        <v>519</v>
      </c>
      <c r="X35" s="32">
        <f>W35-I35</f>
        <v>0</v>
      </c>
      <c r="Y35" s="26" t="s">
        <v>37</v>
      </c>
      <c r="Z35" s="33">
        <f t="shared" si="1"/>
        <v>0</v>
      </c>
      <c r="AA35" s="34">
        <f t="shared" si="2"/>
        <v>0</v>
      </c>
    </row>
    <row r="36" spans="1:27" s="41" customFormat="1" ht="25.2" hidden="1" outlineLevel="1" x14ac:dyDescent="0.6">
      <c r="A36" s="25"/>
      <c r="B36" s="35"/>
      <c r="C36" s="27"/>
      <c r="D36" s="27">
        <f t="shared" si="0"/>
        <v>0</v>
      </c>
      <c r="E36" s="57"/>
      <c r="F36" s="57"/>
      <c r="G36" s="57"/>
      <c r="H36" s="57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32"/>
      <c r="Y36" s="40"/>
      <c r="Z36" s="33">
        <f t="shared" si="1"/>
        <v>0</v>
      </c>
      <c r="AA36" s="34">
        <f t="shared" si="2"/>
        <v>0</v>
      </c>
    </row>
    <row r="37" spans="1:27" ht="25.2" collapsed="1" x14ac:dyDescent="0.6">
      <c r="A37" s="25">
        <v>23</v>
      </c>
      <c r="B37" s="42" t="s">
        <v>38</v>
      </c>
      <c r="C37" s="43">
        <v>1243</v>
      </c>
      <c r="D37" s="43">
        <f t="shared" si="0"/>
        <v>630</v>
      </c>
      <c r="E37" s="44">
        <v>613</v>
      </c>
      <c r="F37" s="44">
        <v>613</v>
      </c>
      <c r="G37" s="44">
        <v>7</v>
      </c>
      <c r="H37" s="44">
        <v>5</v>
      </c>
      <c r="I37" s="58">
        <v>601</v>
      </c>
      <c r="J37" s="46">
        <v>140</v>
      </c>
      <c r="K37" s="47">
        <v>14</v>
      </c>
      <c r="L37" s="47">
        <v>9</v>
      </c>
      <c r="M37" s="47">
        <v>14</v>
      </c>
      <c r="N37" s="47">
        <v>6</v>
      </c>
      <c r="O37" s="47">
        <v>80</v>
      </c>
      <c r="P37" s="47">
        <v>164</v>
      </c>
      <c r="Q37" s="47">
        <v>4</v>
      </c>
      <c r="R37" s="47">
        <v>150</v>
      </c>
      <c r="S37" s="47">
        <v>2</v>
      </c>
      <c r="T37" s="47">
        <v>7</v>
      </c>
      <c r="U37" s="47">
        <v>4</v>
      </c>
      <c r="V37" s="48">
        <v>7</v>
      </c>
      <c r="W37" s="31">
        <f>SUM(J37:V37)</f>
        <v>601</v>
      </c>
      <c r="X37" s="32">
        <f>W37-I37</f>
        <v>0</v>
      </c>
      <c r="Y37" s="26" t="s">
        <v>38</v>
      </c>
      <c r="Z37" s="33">
        <f t="shared" si="1"/>
        <v>0</v>
      </c>
      <c r="AA37" s="34">
        <f t="shared" si="2"/>
        <v>0</v>
      </c>
    </row>
    <row r="38" spans="1:27" s="41" customFormat="1" ht="25.2" hidden="1" outlineLevel="1" x14ac:dyDescent="0.6">
      <c r="A38" s="25"/>
      <c r="B38" s="49"/>
      <c r="C38" s="27"/>
      <c r="D38" s="27">
        <f t="shared" si="0"/>
        <v>0</v>
      </c>
      <c r="E38" s="50"/>
      <c r="F38" s="50"/>
      <c r="G38" s="50"/>
      <c r="H38" s="50"/>
      <c r="I38" s="6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9"/>
      <c r="X38" s="32"/>
      <c r="Y38" s="40"/>
      <c r="Z38" s="33">
        <f t="shared" si="1"/>
        <v>0</v>
      </c>
      <c r="AA38" s="34">
        <f t="shared" si="2"/>
        <v>0</v>
      </c>
    </row>
    <row r="39" spans="1:27" ht="25.2" collapsed="1" x14ac:dyDescent="0.6">
      <c r="A39" s="25">
        <v>13</v>
      </c>
      <c r="B39" s="26" t="s">
        <v>39</v>
      </c>
      <c r="C39" s="27">
        <v>1115</v>
      </c>
      <c r="D39" s="27">
        <f t="shared" si="0"/>
        <v>690</v>
      </c>
      <c r="E39" s="53">
        <v>425</v>
      </c>
      <c r="F39" s="53">
        <v>425</v>
      </c>
      <c r="G39" s="53">
        <v>12</v>
      </c>
      <c r="H39" s="53">
        <v>3</v>
      </c>
      <c r="I39" s="27">
        <v>410</v>
      </c>
      <c r="J39" s="54">
        <v>57</v>
      </c>
      <c r="K39" s="55">
        <v>9</v>
      </c>
      <c r="L39" s="55">
        <v>4</v>
      </c>
      <c r="M39" s="55">
        <v>17</v>
      </c>
      <c r="N39" s="55">
        <v>3</v>
      </c>
      <c r="O39" s="55">
        <v>56</v>
      </c>
      <c r="P39" s="55">
        <v>159</v>
      </c>
      <c r="Q39" s="55">
        <v>6</v>
      </c>
      <c r="R39" s="55">
        <v>87</v>
      </c>
      <c r="S39" s="55">
        <v>6</v>
      </c>
      <c r="T39" s="55">
        <v>4</v>
      </c>
      <c r="U39" s="55">
        <v>1</v>
      </c>
      <c r="V39" s="56">
        <v>1</v>
      </c>
      <c r="W39" s="31">
        <f>SUM(J39:V39)</f>
        <v>410</v>
      </c>
      <c r="X39" s="32">
        <f>W39-I39</f>
        <v>0</v>
      </c>
      <c r="Y39" s="26" t="s">
        <v>39</v>
      </c>
      <c r="Z39" s="33">
        <f t="shared" si="1"/>
        <v>0</v>
      </c>
      <c r="AA39" s="34">
        <f t="shared" si="2"/>
        <v>0</v>
      </c>
    </row>
    <row r="40" spans="1:27" s="41" customFormat="1" ht="25.2" hidden="1" outlineLevel="1" x14ac:dyDescent="0.6">
      <c r="A40" s="25"/>
      <c r="B40" s="35"/>
      <c r="C40" s="27"/>
      <c r="D40" s="27">
        <f t="shared" si="0"/>
        <v>0</v>
      </c>
      <c r="E40" s="57"/>
      <c r="F40" s="57"/>
      <c r="G40" s="57"/>
      <c r="H40" s="57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9"/>
      <c r="X40" s="32"/>
      <c r="Y40" s="40"/>
      <c r="Z40" s="33">
        <f t="shared" si="1"/>
        <v>0</v>
      </c>
      <c r="AA40" s="34">
        <f t="shared" si="2"/>
        <v>0</v>
      </c>
    </row>
    <row r="41" spans="1:27" ht="25.2" collapsed="1" x14ac:dyDescent="0.6">
      <c r="A41" s="25">
        <v>37</v>
      </c>
      <c r="B41" s="42" t="s">
        <v>40</v>
      </c>
      <c r="C41" s="43">
        <v>1248</v>
      </c>
      <c r="D41" s="43">
        <f t="shared" si="0"/>
        <v>574</v>
      </c>
      <c r="E41" s="44">
        <v>674</v>
      </c>
      <c r="F41" s="44">
        <v>674</v>
      </c>
      <c r="G41" s="44">
        <v>0</v>
      </c>
      <c r="H41" s="44">
        <v>6</v>
      </c>
      <c r="I41" s="58">
        <v>668</v>
      </c>
      <c r="J41" s="46">
        <v>162</v>
      </c>
      <c r="K41" s="47">
        <v>19</v>
      </c>
      <c r="L41" s="47">
        <v>14</v>
      </c>
      <c r="M41" s="47">
        <v>23</v>
      </c>
      <c r="N41" s="47">
        <v>3</v>
      </c>
      <c r="O41" s="47">
        <v>73</v>
      </c>
      <c r="P41" s="47">
        <v>218</v>
      </c>
      <c r="Q41" s="47">
        <v>6</v>
      </c>
      <c r="R41" s="47">
        <v>127</v>
      </c>
      <c r="S41" s="47">
        <v>5</v>
      </c>
      <c r="T41" s="47">
        <v>11</v>
      </c>
      <c r="U41" s="47">
        <v>4</v>
      </c>
      <c r="V41" s="48">
        <v>3</v>
      </c>
      <c r="W41" s="31">
        <f>SUM(J41:V41)</f>
        <v>668</v>
      </c>
      <c r="X41" s="32">
        <f>W41-I41</f>
        <v>0</v>
      </c>
      <c r="Y41" s="26" t="s">
        <v>40</v>
      </c>
      <c r="Z41" s="33">
        <f t="shared" si="1"/>
        <v>0</v>
      </c>
      <c r="AA41" s="34">
        <f t="shared" si="2"/>
        <v>0</v>
      </c>
    </row>
    <row r="42" spans="1:27" s="41" customFormat="1" ht="25.2" hidden="1" outlineLevel="1" x14ac:dyDescent="0.6">
      <c r="A42" s="25"/>
      <c r="B42" s="49"/>
      <c r="C42" s="27"/>
      <c r="D42" s="27">
        <f t="shared" si="0"/>
        <v>0</v>
      </c>
      <c r="E42" s="50"/>
      <c r="F42" s="50"/>
      <c r="G42" s="50"/>
      <c r="H42" s="50"/>
      <c r="I42" s="6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9"/>
      <c r="X42" s="32"/>
      <c r="Y42" s="40"/>
      <c r="Z42" s="33">
        <f t="shared" si="1"/>
        <v>0</v>
      </c>
      <c r="AA42" s="34">
        <f t="shared" si="2"/>
        <v>0</v>
      </c>
    </row>
    <row r="43" spans="1:27" ht="25.2" collapsed="1" x14ac:dyDescent="0.6">
      <c r="A43" s="25">
        <v>16</v>
      </c>
      <c r="B43" s="26" t="s">
        <v>41</v>
      </c>
      <c r="C43" s="27">
        <v>1113</v>
      </c>
      <c r="D43" s="27">
        <f t="shared" si="0"/>
        <v>578</v>
      </c>
      <c r="E43" s="53">
        <v>535</v>
      </c>
      <c r="F43" s="53">
        <v>535</v>
      </c>
      <c r="G43" s="53">
        <v>5</v>
      </c>
      <c r="H43" s="53">
        <v>4</v>
      </c>
      <c r="I43" s="27">
        <v>526</v>
      </c>
      <c r="J43" s="54">
        <v>103</v>
      </c>
      <c r="K43" s="55">
        <v>17</v>
      </c>
      <c r="L43" s="55">
        <v>8</v>
      </c>
      <c r="M43" s="55">
        <v>20</v>
      </c>
      <c r="N43" s="55">
        <v>1</v>
      </c>
      <c r="O43" s="55">
        <v>85</v>
      </c>
      <c r="P43" s="55">
        <v>164</v>
      </c>
      <c r="Q43" s="55">
        <v>3</v>
      </c>
      <c r="R43" s="55">
        <v>107</v>
      </c>
      <c r="S43" s="55">
        <v>6</v>
      </c>
      <c r="T43" s="55">
        <v>4</v>
      </c>
      <c r="U43" s="55">
        <v>1</v>
      </c>
      <c r="V43" s="56">
        <v>7</v>
      </c>
      <c r="W43" s="31">
        <f>SUM(J43:V43)</f>
        <v>526</v>
      </c>
      <c r="X43" s="32">
        <f>W43-I43</f>
        <v>0</v>
      </c>
      <c r="Y43" s="26" t="s">
        <v>41</v>
      </c>
      <c r="Z43" s="33">
        <f t="shared" si="1"/>
        <v>0</v>
      </c>
      <c r="AA43" s="34">
        <f t="shared" si="2"/>
        <v>0</v>
      </c>
    </row>
    <row r="44" spans="1:27" s="41" customFormat="1" ht="25.2" hidden="1" outlineLevel="1" x14ac:dyDescent="0.6">
      <c r="A44" s="25"/>
      <c r="B44" s="35"/>
      <c r="C44" s="27"/>
      <c r="D44" s="27">
        <f t="shared" si="0"/>
        <v>0</v>
      </c>
      <c r="E44" s="36"/>
      <c r="F44" s="36"/>
      <c r="G44" s="36"/>
      <c r="H44" s="36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/>
      <c r="X44" s="32"/>
      <c r="Y44" s="40"/>
      <c r="Z44" s="33">
        <f t="shared" si="1"/>
        <v>0</v>
      </c>
      <c r="AA44" s="34">
        <f t="shared" si="2"/>
        <v>0</v>
      </c>
    </row>
    <row r="45" spans="1:27" ht="25.2" collapsed="1" x14ac:dyDescent="0.6">
      <c r="A45" s="25">
        <v>16</v>
      </c>
      <c r="B45" s="42" t="s">
        <v>42</v>
      </c>
      <c r="C45" s="43">
        <v>1098</v>
      </c>
      <c r="D45" s="43">
        <f t="shared" si="0"/>
        <v>553</v>
      </c>
      <c r="E45" s="73">
        <v>545</v>
      </c>
      <c r="F45" s="73">
        <v>545</v>
      </c>
      <c r="G45" s="73">
        <v>2</v>
      </c>
      <c r="H45" s="73">
        <v>2</v>
      </c>
      <c r="I45" s="58">
        <v>541</v>
      </c>
      <c r="J45" s="46">
        <v>118</v>
      </c>
      <c r="K45" s="47">
        <v>20</v>
      </c>
      <c r="L45" s="47">
        <v>8</v>
      </c>
      <c r="M45" s="47">
        <v>22</v>
      </c>
      <c r="N45" s="47">
        <v>2</v>
      </c>
      <c r="O45" s="47">
        <v>64</v>
      </c>
      <c r="P45" s="47">
        <v>157</v>
      </c>
      <c r="Q45" s="47">
        <v>1</v>
      </c>
      <c r="R45" s="47">
        <v>138</v>
      </c>
      <c r="S45" s="47">
        <v>2</v>
      </c>
      <c r="T45" s="47">
        <v>3</v>
      </c>
      <c r="U45" s="47">
        <v>2</v>
      </c>
      <c r="V45" s="47">
        <v>4</v>
      </c>
      <c r="W45" s="31">
        <f>SUM(J45:V45)</f>
        <v>541</v>
      </c>
      <c r="X45" s="32">
        <f>W45-I45</f>
        <v>0</v>
      </c>
      <c r="Y45" s="26" t="s">
        <v>42</v>
      </c>
      <c r="Z45" s="33">
        <f t="shared" si="1"/>
        <v>0</v>
      </c>
      <c r="AA45" s="34">
        <f t="shared" si="2"/>
        <v>0</v>
      </c>
    </row>
    <row r="46" spans="1:27" s="41" customFormat="1" ht="25.2" hidden="1" outlineLevel="1" x14ac:dyDescent="0.6">
      <c r="A46" s="25"/>
      <c r="B46" s="49"/>
      <c r="C46" s="27"/>
      <c r="D46" s="27">
        <f t="shared" si="0"/>
        <v>0</v>
      </c>
      <c r="E46" s="74"/>
      <c r="F46" s="74"/>
      <c r="G46" s="74"/>
      <c r="H46" s="74"/>
      <c r="I46" s="6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39"/>
      <c r="X46" s="32"/>
      <c r="Y46" s="40"/>
      <c r="Z46" s="33">
        <f t="shared" si="1"/>
        <v>0</v>
      </c>
      <c r="AA46" s="34">
        <f t="shared" si="2"/>
        <v>0</v>
      </c>
    </row>
    <row r="47" spans="1:27" ht="25.8" collapsed="1" thickBot="1" x14ac:dyDescent="0.65">
      <c r="A47" s="25">
        <v>9</v>
      </c>
      <c r="B47" s="26" t="s">
        <v>43</v>
      </c>
      <c r="C47" s="27">
        <v>1192</v>
      </c>
      <c r="D47" s="27">
        <f t="shared" si="0"/>
        <v>624</v>
      </c>
      <c r="E47" s="53">
        <v>568</v>
      </c>
      <c r="F47" s="53">
        <v>568</v>
      </c>
      <c r="G47" s="53">
        <v>1</v>
      </c>
      <c r="H47" s="53">
        <v>9</v>
      </c>
      <c r="I47" s="27">
        <v>558</v>
      </c>
      <c r="J47" s="54">
        <v>119</v>
      </c>
      <c r="K47" s="55">
        <v>12</v>
      </c>
      <c r="L47" s="55">
        <v>4</v>
      </c>
      <c r="M47" s="55">
        <v>17</v>
      </c>
      <c r="N47" s="55">
        <v>2</v>
      </c>
      <c r="O47" s="55">
        <v>65</v>
      </c>
      <c r="P47" s="55">
        <v>199</v>
      </c>
      <c r="Q47" s="55">
        <v>7</v>
      </c>
      <c r="R47" s="55">
        <v>106</v>
      </c>
      <c r="S47" s="55">
        <v>3</v>
      </c>
      <c r="T47" s="55">
        <v>9</v>
      </c>
      <c r="U47" s="55">
        <v>6</v>
      </c>
      <c r="V47" s="56">
        <v>9</v>
      </c>
      <c r="W47" s="31">
        <f>SUM(J47:V47)</f>
        <v>558</v>
      </c>
      <c r="X47" s="32">
        <f>W47-I47</f>
        <v>0</v>
      </c>
      <c r="Y47" s="26" t="s">
        <v>43</v>
      </c>
      <c r="Z47" s="33">
        <f t="shared" si="1"/>
        <v>0</v>
      </c>
      <c r="AA47" s="34">
        <f t="shared" si="2"/>
        <v>0</v>
      </c>
    </row>
    <row r="48" spans="1:27" s="41" customFormat="1" ht="23.4" hidden="1" outlineLevel="1" thickBot="1" x14ac:dyDescent="0.55000000000000004">
      <c r="A48" s="25"/>
      <c r="B48" s="35"/>
      <c r="C48" s="37"/>
      <c r="D48" s="37">
        <f>D47/C47</f>
        <v>0.52348993288590606</v>
      </c>
      <c r="E48" s="36"/>
      <c r="F48" s="36"/>
      <c r="G48" s="57"/>
      <c r="H48" s="36"/>
      <c r="I48" s="75"/>
      <c r="J48" s="76">
        <f>J47/$I$47</f>
        <v>0.2132616487455197</v>
      </c>
      <c r="K48" s="76"/>
      <c r="L48" s="76"/>
      <c r="M48" s="76"/>
      <c r="N48" s="76"/>
      <c r="O48" s="76"/>
      <c r="P48" s="76"/>
      <c r="Q48" s="76"/>
      <c r="R48" s="76">
        <f t="shared" ref="R48:V48" si="3">R47/$I$47</f>
        <v>0.18996415770609318</v>
      </c>
      <c r="S48" s="76"/>
      <c r="T48" s="76">
        <f t="shared" si="3"/>
        <v>1.6129032258064516E-2</v>
      </c>
      <c r="U48" s="76">
        <f t="shared" si="3"/>
        <v>1.0752688172043012E-2</v>
      </c>
      <c r="V48" s="76">
        <f t="shared" si="3"/>
        <v>1.6129032258064516E-2</v>
      </c>
      <c r="W48" s="39"/>
      <c r="X48" s="32"/>
      <c r="Y48" s="77"/>
      <c r="Z48" s="33">
        <f t="shared" si="1"/>
        <v>0</v>
      </c>
    </row>
    <row r="49" spans="1:24" ht="23.4" collapsed="1" thickBot="1" x14ac:dyDescent="0.45">
      <c r="A49" s="25">
        <f>SUM(A7:A47)</f>
        <v>388</v>
      </c>
      <c r="B49" s="78" t="s">
        <v>44</v>
      </c>
      <c r="C49" s="79">
        <f>SUM(C7,C9,C11,C13,C15,C17,C19,C21,C23,C25,C27,C29,C31,C33,C35,C37,C39,C41,C43,C45,C47)</f>
        <v>24180</v>
      </c>
      <c r="D49" s="79">
        <f>SUM(D7,D9,D11,D13,D15,D17,D19,D21,D23,D25,D27,D29,D31,D33,D35,D37,D39,D41,D43,D45,D47)</f>
        <v>12435</v>
      </c>
      <c r="E49" s="79">
        <f t="shared" ref="E49:V49" si="4">SUM(E7,E9,E11,E13,E15,E17,E19,E21,E23,E25,E27,E29,E31,E33,E35,E37,E39,E41,E43,E45,E47)</f>
        <v>11745</v>
      </c>
      <c r="F49" s="79">
        <f t="shared" si="4"/>
        <v>11744</v>
      </c>
      <c r="G49" s="79">
        <f t="shared" si="4"/>
        <v>115</v>
      </c>
      <c r="H49" s="79">
        <f t="shared" si="4"/>
        <v>57</v>
      </c>
      <c r="I49" s="79">
        <f t="shared" si="4"/>
        <v>11573</v>
      </c>
      <c r="J49" s="80">
        <f t="shared" si="4"/>
        <v>2436</v>
      </c>
      <c r="K49" s="80">
        <f t="shared" si="4"/>
        <v>366</v>
      </c>
      <c r="L49" s="80">
        <f t="shared" si="4"/>
        <v>151</v>
      </c>
      <c r="M49" s="80">
        <f t="shared" si="4"/>
        <v>405</v>
      </c>
      <c r="N49" s="80">
        <f t="shared" si="4"/>
        <v>50</v>
      </c>
      <c r="O49" s="80">
        <f t="shared" si="4"/>
        <v>1421</v>
      </c>
      <c r="P49" s="80">
        <f t="shared" si="4"/>
        <v>3638</v>
      </c>
      <c r="Q49" s="80">
        <f t="shared" si="4"/>
        <v>95</v>
      </c>
      <c r="R49" s="80">
        <f t="shared" si="4"/>
        <v>2630</v>
      </c>
      <c r="S49" s="80">
        <f t="shared" si="4"/>
        <v>88</v>
      </c>
      <c r="T49" s="80">
        <f t="shared" si="4"/>
        <v>145</v>
      </c>
      <c r="U49" s="80">
        <f t="shared" si="4"/>
        <v>53</v>
      </c>
      <c r="V49" s="80">
        <f t="shared" si="4"/>
        <v>95</v>
      </c>
      <c r="W49" s="31">
        <f>SUM(J49:V49)</f>
        <v>11573</v>
      </c>
      <c r="X49" s="32">
        <f>W49-I49</f>
        <v>0</v>
      </c>
    </row>
    <row r="50" spans="1:24" ht="23.4" thickTop="1" x14ac:dyDescent="0.4">
      <c r="B50" s="81"/>
      <c r="C50" s="82"/>
      <c r="D50" s="82">
        <f>D49/C49</f>
        <v>0.51426799007444168</v>
      </c>
      <c r="E50" s="82">
        <f>E49/C49</f>
        <v>0.48573200992555832</v>
      </c>
      <c r="F50" s="82">
        <f>F49/E49</f>
        <v>0.99991485738612174</v>
      </c>
      <c r="G50" s="82">
        <f>G49/E49</f>
        <v>9.7914005959982963E-3</v>
      </c>
      <c r="H50" s="82">
        <f>H49/E49</f>
        <v>4.8531289910600257E-3</v>
      </c>
      <c r="I50" s="82">
        <f>I49/E49</f>
        <v>0.98535547041294169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4" ht="22.8" x14ac:dyDescent="0.4">
      <c r="B51" s="84" t="s">
        <v>45</v>
      </c>
      <c r="C51" s="85" t="s">
        <v>46</v>
      </c>
      <c r="D51" s="82"/>
      <c r="E51" s="82"/>
      <c r="F51" s="82"/>
      <c r="G51" s="82"/>
      <c r="H51" s="82"/>
      <c r="I51" s="82"/>
      <c r="J51" s="83">
        <f>J49/$I$49</f>
        <v>0.21048993346582562</v>
      </c>
      <c r="K51" s="83">
        <f t="shared" ref="K51:Q51" si="5">K49/$I$49</f>
        <v>3.162533483107232E-2</v>
      </c>
      <c r="L51" s="83">
        <f t="shared" si="5"/>
        <v>1.3047610818283937E-2</v>
      </c>
      <c r="M51" s="83">
        <f t="shared" si="5"/>
        <v>3.4995247558973472E-2</v>
      </c>
      <c r="N51" s="83">
        <f t="shared" si="5"/>
        <v>4.3204009332066017E-3</v>
      </c>
      <c r="O51" s="83">
        <f t="shared" si="5"/>
        <v>0.12278579452173162</v>
      </c>
      <c r="P51" s="83">
        <f t="shared" si="5"/>
        <v>0.31435237190011234</v>
      </c>
      <c r="Q51" s="83">
        <f t="shared" si="5"/>
        <v>8.2087617730925433E-3</v>
      </c>
      <c r="R51" s="83">
        <f>R49/$I$49</f>
        <v>0.22725308908666725</v>
      </c>
      <c r="S51" s="83">
        <f>S49/$I$49</f>
        <v>7.6039056424436185E-3</v>
      </c>
      <c r="T51" s="83">
        <f t="shared" ref="T51:V51" si="6">T49/$I$49</f>
        <v>1.2529162706299144E-2</v>
      </c>
      <c r="U51" s="83">
        <f t="shared" si="6"/>
        <v>4.5796249891989979E-3</v>
      </c>
      <c r="V51" s="83">
        <f t="shared" si="6"/>
        <v>8.2087617730925433E-3</v>
      </c>
      <c r="W51" s="83"/>
    </row>
  </sheetData>
  <mergeCells count="6">
    <mergeCell ref="B5:B6"/>
    <mergeCell ref="C5:C6"/>
    <mergeCell ref="E5:E6"/>
    <mergeCell ref="F5:F6"/>
    <mergeCell ref="G5:G6"/>
    <mergeCell ref="H5:H6"/>
  </mergeCells>
  <conditionalFormatting sqref="X7 X9 X11 X13 X15 X17 X19 X21 X23 X25 X27 X29 X31 X33 X35 X37 X39 X41 X43 X45 X47 X49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SUBTIL Bruno</dc:creator>
  <cp:lastModifiedBy>SUBTIL Bruno</cp:lastModifiedBy>
  <dcterms:created xsi:type="dcterms:W3CDTF">2022-06-12T23:08:17Z</dcterms:created>
  <dcterms:modified xsi:type="dcterms:W3CDTF">2022-06-12T23:09:13Z</dcterms:modified>
</cp:coreProperties>
</file>